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\部門共有\8602_事業開発統括部　企画制作部　編集制作課(共有)\canaeru編集部\43_シミュレーター\"/>
    </mc:Choice>
  </mc:AlternateContent>
  <workbookProtection lockStructure="1"/>
  <bookViews>
    <workbookView xWindow="0" yWindow="0" windowWidth="28800" windowHeight="14055"/>
  </bookViews>
  <sheets>
    <sheet name="シミューレーション" sheetId="8" r:id="rId1"/>
    <sheet name="収支" sheetId="3" r:id="rId2"/>
  </sheets>
  <definedNames>
    <definedName name="_xlnm.Print_Area" localSheetId="1">収支!$A$1:$I$22</definedName>
  </definedNames>
  <calcPr calcId="162913"/>
</workbook>
</file>

<file path=xl/calcChain.xml><?xml version="1.0" encoding="utf-8"?>
<calcChain xmlns="http://schemas.openxmlformats.org/spreadsheetml/2006/main">
  <c r="H13" i="3" l="1"/>
  <c r="G15" i="3" l="1"/>
  <c r="G14" i="3"/>
  <c r="G13" i="3"/>
  <c r="C31" i="8"/>
  <c r="C32" i="8"/>
  <c r="C19" i="8" s="1"/>
  <c r="C8" i="3" l="1"/>
  <c r="C22" i="3"/>
  <c r="C21" i="3"/>
  <c r="C20" i="3"/>
  <c r="C19" i="3"/>
  <c r="C3" i="3"/>
  <c r="C6" i="3"/>
  <c r="C7" i="3"/>
  <c r="C9" i="3"/>
  <c r="C10" i="3"/>
  <c r="C11" i="3"/>
  <c r="C12" i="3"/>
  <c r="C13" i="3"/>
  <c r="C14" i="3"/>
  <c r="C15" i="3"/>
  <c r="C16" i="3"/>
  <c r="B14" i="3"/>
  <c r="B15" i="3"/>
  <c r="B13" i="3"/>
  <c r="H14" i="3" l="1"/>
  <c r="H10" i="3"/>
  <c r="H9" i="3"/>
  <c r="H8" i="3"/>
  <c r="H15" i="3"/>
  <c r="H11" i="3"/>
  <c r="H6" i="3"/>
  <c r="H3" i="3"/>
  <c r="H16" i="3"/>
  <c r="H12" i="3"/>
  <c r="H7" i="3"/>
  <c r="C4" i="3"/>
  <c r="C17" i="3"/>
  <c r="H17" i="3" l="1"/>
  <c r="H4" i="3"/>
  <c r="H5" i="3" s="1"/>
  <c r="C5" i="3"/>
  <c r="C18" i="3" s="1"/>
  <c r="H18" i="3" l="1"/>
</calcChain>
</file>

<file path=xl/sharedStrings.xml><?xml version="1.0" encoding="utf-8"?>
<sst xmlns="http://schemas.openxmlformats.org/spreadsheetml/2006/main" count="153" uniqueCount="73">
  <si>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</si>
  <si>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</si>
  <si>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備品・消耗品</t>
    <rPh sb="0" eb="2">
      <t>ビヒン</t>
    </rPh>
    <rPh sb="3" eb="5">
      <t>ショウモウ</t>
    </rPh>
    <rPh sb="5" eb="6">
      <t>ヒン</t>
    </rPh>
    <phoneticPr fontId="1"/>
  </si>
  <si>
    <t>席数</t>
    <rPh sb="0" eb="2">
      <t>セキスウ</t>
    </rPh>
    <phoneticPr fontId="1"/>
  </si>
  <si>
    <t>店舗面積</t>
    <rPh sb="0" eb="2">
      <t>テンポ</t>
    </rPh>
    <rPh sb="2" eb="4">
      <t>メンセキ</t>
    </rPh>
    <phoneticPr fontId="1"/>
  </si>
  <si>
    <t>坪</t>
    <rPh sb="0" eb="1">
      <t>ツボ</t>
    </rPh>
    <phoneticPr fontId="1"/>
  </si>
  <si>
    <t>席</t>
    <rPh sb="0" eb="1">
      <t>セキ</t>
    </rPh>
    <phoneticPr fontId="1"/>
  </si>
  <si>
    <t>日</t>
    <rPh sb="0" eb="1">
      <t>ニチ</t>
    </rPh>
    <phoneticPr fontId="1"/>
  </si>
  <si>
    <t>売上高</t>
    <rPh sb="0" eb="2">
      <t>ウリアゲ</t>
    </rPh>
    <rPh sb="2" eb="3">
      <t>ダカ</t>
    </rPh>
    <phoneticPr fontId="1"/>
  </si>
  <si>
    <t>原価</t>
    <rPh sb="0" eb="2">
      <t>ゲンカ</t>
    </rPh>
    <phoneticPr fontId="1"/>
  </si>
  <si>
    <t>経費</t>
    <rPh sb="0" eb="2">
      <t>ケイヒ</t>
    </rPh>
    <phoneticPr fontId="1"/>
  </si>
  <si>
    <t>人件費</t>
    <rPh sb="0" eb="3">
      <t>ジンケンヒ</t>
    </rPh>
    <phoneticPr fontId="1"/>
  </si>
  <si>
    <t>家賃</t>
    <rPh sb="0" eb="2">
      <t>ヤチン</t>
    </rPh>
    <phoneticPr fontId="1"/>
  </si>
  <si>
    <t>支払利息</t>
    <rPh sb="0" eb="2">
      <t>シハライ</t>
    </rPh>
    <rPh sb="2" eb="4">
      <t>リソク</t>
    </rPh>
    <phoneticPr fontId="1"/>
  </si>
  <si>
    <t>粗利</t>
    <rPh sb="0" eb="2">
      <t>アラリ</t>
    </rPh>
    <phoneticPr fontId="1"/>
  </si>
  <si>
    <t>経費合計</t>
    <rPh sb="0" eb="2">
      <t>ケイヒ</t>
    </rPh>
    <rPh sb="2" eb="4">
      <t>ゴウケイ</t>
    </rPh>
    <phoneticPr fontId="1"/>
  </si>
  <si>
    <t>利益</t>
    <rPh sb="0" eb="2">
      <t>リエキ</t>
    </rPh>
    <phoneticPr fontId="1"/>
  </si>
  <si>
    <t>返済期間</t>
    <rPh sb="0" eb="2">
      <t>ヘンサイ</t>
    </rPh>
    <rPh sb="2" eb="4">
      <t>キカン</t>
    </rPh>
    <phoneticPr fontId="1"/>
  </si>
  <si>
    <t>返済元金</t>
    <rPh sb="0" eb="2">
      <t>ヘンサイ</t>
    </rPh>
    <rPh sb="2" eb="4">
      <t>ガンキン</t>
    </rPh>
    <phoneticPr fontId="1"/>
  </si>
  <si>
    <t>借入利率</t>
    <rPh sb="0" eb="2">
      <t>カリイレ</t>
    </rPh>
    <rPh sb="2" eb="4">
      <t>リリツ</t>
    </rPh>
    <phoneticPr fontId="1"/>
  </si>
  <si>
    <t>円</t>
    <rPh sb="0" eb="1">
      <t>エン</t>
    </rPh>
    <phoneticPr fontId="1"/>
  </si>
  <si>
    <t>回転</t>
    <rPh sb="0" eb="2">
      <t>カイテン</t>
    </rPh>
    <phoneticPr fontId="1"/>
  </si>
  <si>
    <t>借入額</t>
    <rPh sb="0" eb="2">
      <t>カリイレ</t>
    </rPh>
    <rPh sb="2" eb="3">
      <t>ガク</t>
    </rPh>
    <phoneticPr fontId="1"/>
  </si>
  <si>
    <t>平日昼稼働率</t>
    <rPh sb="0" eb="2">
      <t>ヘイジツ</t>
    </rPh>
    <rPh sb="2" eb="3">
      <t>ヒル</t>
    </rPh>
    <rPh sb="3" eb="5">
      <t>カドウ</t>
    </rPh>
    <rPh sb="5" eb="6">
      <t>リツ</t>
    </rPh>
    <phoneticPr fontId="1"/>
  </si>
  <si>
    <t>週末昼稼働率</t>
    <rPh sb="0" eb="2">
      <t>シュウマツ</t>
    </rPh>
    <rPh sb="2" eb="3">
      <t>ヒル</t>
    </rPh>
    <rPh sb="3" eb="5">
      <t>カドウ</t>
    </rPh>
    <rPh sb="5" eb="6">
      <t>リツ</t>
    </rPh>
    <phoneticPr fontId="1"/>
  </si>
  <si>
    <t>客単価（昼）</t>
    <rPh sb="0" eb="3">
      <t>キャクタンカ</t>
    </rPh>
    <rPh sb="4" eb="5">
      <t>ヒル</t>
    </rPh>
    <phoneticPr fontId="1"/>
  </si>
  <si>
    <t>客単価（夜）</t>
    <rPh sb="0" eb="3">
      <t>キャクタンカ</t>
    </rPh>
    <rPh sb="4" eb="5">
      <t>ヨル</t>
    </rPh>
    <phoneticPr fontId="1"/>
  </si>
  <si>
    <t>平日夜稼働率</t>
    <rPh sb="0" eb="2">
      <t>ヘイジツ</t>
    </rPh>
    <rPh sb="2" eb="3">
      <t>ヨル</t>
    </rPh>
    <rPh sb="3" eb="5">
      <t>カドウ</t>
    </rPh>
    <rPh sb="5" eb="6">
      <t>リツ</t>
    </rPh>
    <phoneticPr fontId="1"/>
  </si>
  <si>
    <t>週末夜稼働率</t>
    <rPh sb="0" eb="2">
      <t>シュウマツ</t>
    </rPh>
    <rPh sb="2" eb="3">
      <t>ヨル</t>
    </rPh>
    <rPh sb="3" eb="5">
      <t>カドウ</t>
    </rPh>
    <rPh sb="5" eb="6">
      <t>リツ</t>
    </rPh>
    <phoneticPr fontId="1"/>
  </si>
  <si>
    <t>原価率</t>
    <rPh sb="0" eb="2">
      <t>ゲンカ</t>
    </rPh>
    <rPh sb="2" eb="3">
      <t>リツ</t>
    </rPh>
    <phoneticPr fontId="1"/>
  </si>
  <si>
    <t>平日営業日数</t>
    <rPh sb="0" eb="2">
      <t>ヘイジツ</t>
    </rPh>
    <rPh sb="2" eb="4">
      <t>エイギョウ</t>
    </rPh>
    <rPh sb="4" eb="6">
      <t>ニッスウ</t>
    </rPh>
    <phoneticPr fontId="1"/>
  </si>
  <si>
    <t>週末営業日数</t>
    <rPh sb="0" eb="2">
      <t>シュウマツ</t>
    </rPh>
    <rPh sb="2" eb="4">
      <t>エイギョウ</t>
    </rPh>
    <rPh sb="4" eb="6">
      <t>ニッスウ</t>
    </rPh>
    <phoneticPr fontId="1"/>
  </si>
  <si>
    <t>水道光熱費</t>
    <rPh sb="0" eb="2">
      <t>スイドウ</t>
    </rPh>
    <rPh sb="2" eb="5">
      <t>コウネツヒ</t>
    </rPh>
    <phoneticPr fontId="1"/>
  </si>
  <si>
    <t>その他予備費</t>
  </si>
  <si>
    <t>その他予備費</t>
    <phoneticPr fontId="1"/>
  </si>
  <si>
    <t>円</t>
    <rPh sb="0" eb="1">
      <t>エン</t>
    </rPh>
    <phoneticPr fontId="1"/>
  </si>
  <si>
    <t>入力項目</t>
    <rPh sb="0" eb="2">
      <t>ニュウリョク</t>
    </rPh>
    <rPh sb="2" eb="4">
      <t>コウモク</t>
    </rPh>
    <phoneticPr fontId="1"/>
  </si>
  <si>
    <t>席数は店舗面積の1.2倍から2.0倍程度</t>
    <rPh sb="0" eb="2">
      <t>セキスウ</t>
    </rPh>
    <rPh sb="3" eb="5">
      <t>テンポ</t>
    </rPh>
    <rPh sb="5" eb="7">
      <t>メンセキ</t>
    </rPh>
    <rPh sb="11" eb="12">
      <t>バイ</t>
    </rPh>
    <rPh sb="17" eb="18">
      <t>バイ</t>
    </rPh>
    <rPh sb="18" eb="20">
      <t>テイド</t>
    </rPh>
    <phoneticPr fontId="1"/>
  </si>
  <si>
    <t>飲食店の場合おおよそ35％前後</t>
    <rPh sb="0" eb="2">
      <t>インショク</t>
    </rPh>
    <rPh sb="2" eb="3">
      <t>テン</t>
    </rPh>
    <rPh sb="4" eb="6">
      <t>バアイ</t>
    </rPh>
    <rPh sb="13" eb="15">
      <t>ゼンゴ</t>
    </rPh>
    <phoneticPr fontId="1"/>
  </si>
  <si>
    <t>ランチタイムの客単価</t>
    <rPh sb="7" eb="10">
      <t>キャクタンカ</t>
    </rPh>
    <phoneticPr fontId="1"/>
  </si>
  <si>
    <t>ディナータイムの客単価</t>
    <rPh sb="8" eb="11">
      <t>キャクタンカ</t>
    </rPh>
    <phoneticPr fontId="1"/>
  </si>
  <si>
    <t>平日昼回転数</t>
    <rPh sb="0" eb="2">
      <t>ヘイジツ</t>
    </rPh>
    <rPh sb="2" eb="3">
      <t>ヒル</t>
    </rPh>
    <phoneticPr fontId="1"/>
  </si>
  <si>
    <t>平日夜回転数</t>
    <rPh sb="0" eb="2">
      <t>ヘイジツ</t>
    </rPh>
    <rPh sb="2" eb="3">
      <t>ヨル</t>
    </rPh>
    <phoneticPr fontId="1"/>
  </si>
  <si>
    <t>週末昼回転数</t>
    <rPh sb="0" eb="2">
      <t>シュウマツ</t>
    </rPh>
    <rPh sb="2" eb="3">
      <t>ヒル</t>
    </rPh>
    <phoneticPr fontId="1"/>
  </si>
  <si>
    <t>週末夜回転数</t>
    <rPh sb="0" eb="2">
      <t>シュウマツ</t>
    </rPh>
    <rPh sb="2" eb="3">
      <t>ヨル</t>
    </rPh>
    <phoneticPr fontId="1"/>
  </si>
  <si>
    <t>％</t>
    <phoneticPr fontId="1"/>
  </si>
  <si>
    <t>平日ランチタイムの平均満席率</t>
    <rPh sb="0" eb="2">
      <t>ヘイジツ</t>
    </rPh>
    <rPh sb="9" eb="11">
      <t>ヘイキン</t>
    </rPh>
    <rPh sb="11" eb="13">
      <t>マンセキ</t>
    </rPh>
    <rPh sb="13" eb="14">
      <t>リツ</t>
    </rPh>
    <phoneticPr fontId="1"/>
  </si>
  <si>
    <t>平日ランチタイムの回転数</t>
    <rPh sb="0" eb="2">
      <t>ヘイジツ</t>
    </rPh>
    <rPh sb="9" eb="12">
      <t>カイテンスウ</t>
    </rPh>
    <phoneticPr fontId="1"/>
  </si>
  <si>
    <t>平日ディナータイムの平均満席率</t>
    <rPh sb="0" eb="2">
      <t>ヘイジツ</t>
    </rPh>
    <rPh sb="10" eb="12">
      <t>ヘイキン</t>
    </rPh>
    <rPh sb="12" eb="14">
      <t>マンセキ</t>
    </rPh>
    <rPh sb="14" eb="15">
      <t>リツ</t>
    </rPh>
    <phoneticPr fontId="1"/>
  </si>
  <si>
    <t>平日ディナータイムの回転数</t>
    <rPh sb="0" eb="2">
      <t>ヘイジツ</t>
    </rPh>
    <rPh sb="10" eb="13">
      <t>カイテンスウ</t>
    </rPh>
    <phoneticPr fontId="1"/>
  </si>
  <si>
    <t>週末ランチタイムの平均満席率</t>
    <rPh sb="0" eb="2">
      <t>シュウマツ</t>
    </rPh>
    <rPh sb="9" eb="11">
      <t>ヘイキン</t>
    </rPh>
    <rPh sb="11" eb="13">
      <t>マンセキ</t>
    </rPh>
    <rPh sb="13" eb="14">
      <t>リツ</t>
    </rPh>
    <phoneticPr fontId="1"/>
  </si>
  <si>
    <t>週末ランチタイムの回転数</t>
    <rPh sb="0" eb="2">
      <t>シュウマツ</t>
    </rPh>
    <rPh sb="9" eb="12">
      <t>カイテンスウ</t>
    </rPh>
    <phoneticPr fontId="1"/>
  </si>
  <si>
    <t>週末ディナータイムの平均満席率</t>
    <rPh sb="0" eb="2">
      <t>シュウマツ</t>
    </rPh>
    <rPh sb="10" eb="12">
      <t>ヘイキン</t>
    </rPh>
    <rPh sb="12" eb="14">
      <t>マンセキ</t>
    </rPh>
    <rPh sb="14" eb="15">
      <t>リツ</t>
    </rPh>
    <phoneticPr fontId="1"/>
  </si>
  <si>
    <t>週末ディナータイムの回転数</t>
    <rPh sb="0" eb="2">
      <t>シュウマツ</t>
    </rPh>
    <rPh sb="10" eb="13">
      <t>カイテンスウ</t>
    </rPh>
    <phoneticPr fontId="1"/>
  </si>
  <si>
    <t>借入額×借入利率÷12</t>
    <rPh sb="0" eb="2">
      <t>カリイレ</t>
    </rPh>
    <rPh sb="2" eb="3">
      <t>ガク</t>
    </rPh>
    <rPh sb="4" eb="6">
      <t>カリイレ</t>
    </rPh>
    <rPh sb="6" eb="8">
      <t>リリツ</t>
    </rPh>
    <phoneticPr fontId="1"/>
  </si>
  <si>
    <t>売上高の30％以内をめど</t>
    <rPh sb="0" eb="2">
      <t>ウリアゲ</t>
    </rPh>
    <rPh sb="2" eb="3">
      <t>ダカ</t>
    </rPh>
    <rPh sb="7" eb="9">
      <t>イナイ</t>
    </rPh>
    <phoneticPr fontId="1"/>
  </si>
  <si>
    <t>売上高の10％以内をめど</t>
    <rPh sb="0" eb="2">
      <t>ウリアゲ</t>
    </rPh>
    <rPh sb="2" eb="3">
      <t>ダカ</t>
    </rPh>
    <rPh sb="7" eb="9">
      <t>イナイ</t>
    </rPh>
    <phoneticPr fontId="1"/>
  </si>
  <si>
    <t>売上高の5％以内をめど</t>
    <rPh sb="0" eb="2">
      <t>ウリアゲ</t>
    </rPh>
    <rPh sb="2" eb="3">
      <t>ダカ</t>
    </rPh>
    <rPh sb="6" eb="8">
      <t>イナイ</t>
    </rPh>
    <phoneticPr fontId="1"/>
  </si>
  <si>
    <t>借入額</t>
    <rPh sb="0" eb="2">
      <t>カリイレ</t>
    </rPh>
    <rPh sb="2" eb="3">
      <t>ガク</t>
    </rPh>
    <phoneticPr fontId="1"/>
  </si>
  <si>
    <t>返済期間</t>
    <rPh sb="0" eb="2">
      <t>ヘンサイ</t>
    </rPh>
    <rPh sb="2" eb="4">
      <t>キカン</t>
    </rPh>
    <phoneticPr fontId="1"/>
  </si>
  <si>
    <t>借入利率</t>
    <rPh sb="0" eb="2">
      <t>カリイレ</t>
    </rPh>
    <rPh sb="2" eb="4">
      <t>リリツ</t>
    </rPh>
    <phoneticPr fontId="1"/>
  </si>
  <si>
    <t>返済元金</t>
    <rPh sb="0" eb="2">
      <t>ヘンサイ</t>
    </rPh>
    <rPh sb="2" eb="4">
      <t>ガンキン</t>
    </rPh>
    <phoneticPr fontId="1"/>
  </si>
  <si>
    <t>支払利息</t>
    <rPh sb="0" eb="2">
      <t>シハライ</t>
    </rPh>
    <rPh sb="2" eb="4">
      <t>リソク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</si>
  <si>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</si>
  <si>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</si>
  <si>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％</t>
    <phoneticPr fontId="1"/>
  </si>
  <si>
    <t>シミュレーションの考え方</t>
    <rPh sb="9" eb="10">
      <t>カンガ</t>
    </rPh>
    <rPh sb="11" eb="12">
      <t>カタ</t>
    </rPh>
    <phoneticPr fontId="1"/>
  </si>
  <si>
    <t>自由に費目を入れることができます</t>
    <rPh sb="0" eb="2">
      <t>ジユウ</t>
    </rPh>
    <rPh sb="3" eb="5">
      <t>ヒモク</t>
    </rPh>
    <rPh sb="6" eb="7">
      <t>イ</t>
    </rPh>
    <phoneticPr fontId="1"/>
  </si>
  <si>
    <t>費目</t>
    <rPh sb="0" eb="2">
      <t>ヒモク</t>
    </rPh>
    <phoneticPr fontId="1"/>
  </si>
  <si>
    <t>軌道に乗った後の売上高</t>
    <rPh sb="0" eb="2">
      <t>キドウ</t>
    </rPh>
    <rPh sb="3" eb="4">
      <t>ノ</t>
    </rPh>
    <rPh sb="6" eb="7">
      <t>アト</t>
    </rPh>
    <rPh sb="8" eb="10">
      <t>ウリアゲ</t>
    </rPh>
    <rPh sb="10" eb="11">
      <t>タカ</t>
    </rPh>
    <phoneticPr fontId="1"/>
  </si>
  <si>
    <t>当初の〇倍とシミュレーションする</t>
    <rPh sb="0" eb="2">
      <t>トウショ</t>
    </rPh>
    <rPh sb="4" eb="5">
      <t>バイ</t>
    </rPh>
    <phoneticPr fontId="1"/>
  </si>
  <si>
    <t>当初</t>
    <rPh sb="0" eb="2">
      <t>トウショ</t>
    </rPh>
    <phoneticPr fontId="1"/>
  </si>
  <si>
    <t>軌道に乗ったあと</t>
    <rPh sb="0" eb="2">
      <t>キドウ</t>
    </rPh>
    <rPh sb="3" eb="4">
      <t>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</si>
</sst>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_);[Red]\(#,##0\)"/>
    <numFmt numFmtId="178" formatCode="0_ "/>
    <numFmt numFmtId="179" formatCode="0.000_ "/>
    <numFmt numFmtId="180" formatCode="0.0_ ;[Red]\-0.0\ "/>
    <numFmt numFmtId="181" formatCode="0.0_);[Red]\(0.0\)"/>
    <numFmt numFmtId="182" formatCode="#,##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2"/>
      <color theme="0" tint="-4.9989318521683403E-2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8" fontId="5" fillId="5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>
      <alignment horizontal="center" vertical="center"/>
    </xf>
    <xf numFmtId="180" fontId="5" fillId="5" borderId="3" xfId="0" applyNumberFormat="1" applyFont="1" applyFill="1" applyBorder="1" applyAlignment="1" applyProtection="1">
      <alignment horizontal="right" vertical="center"/>
      <protection locked="0"/>
    </xf>
    <xf numFmtId="0" fontId="5" fillId="5" borderId="3" xfId="0" applyFont="1" applyFill="1" applyBorder="1" applyAlignment="1" applyProtection="1">
      <alignment horizontal="right" vertical="center"/>
      <protection locked="0"/>
    </xf>
    <xf numFmtId="176" fontId="5" fillId="5" borderId="3" xfId="0" applyNumberFormat="1" applyFont="1" applyFill="1" applyBorder="1" applyAlignment="1" applyProtection="1">
      <alignment horizontal="right" vertical="center"/>
      <protection locked="0"/>
    </xf>
    <xf numFmtId="181" fontId="5" fillId="5" borderId="3" xfId="0" applyNumberFormat="1" applyFont="1" applyFill="1" applyBorder="1" applyAlignment="1" applyProtection="1">
      <alignment horizontal="right" vertical="center"/>
      <protection locked="0"/>
    </xf>
    <xf numFmtId="177" fontId="5" fillId="5" borderId="3" xfId="0" applyNumberFormat="1" applyFont="1" applyFill="1" applyBorder="1" applyAlignment="1" applyProtection="1">
      <alignment horizontal="right" vertical="center"/>
      <protection locked="0"/>
    </xf>
    <xf numFmtId="177" fontId="5" fillId="3" borderId="3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left" vertical="center"/>
    </xf>
    <xf numFmtId="179" fontId="5" fillId="5" borderId="3" xfId="0" applyNumberFormat="1" applyFont="1" applyFill="1" applyBorder="1" applyAlignment="1" applyProtection="1">
      <alignment horizontal="right" vertical="center"/>
      <protection locked="0"/>
    </xf>
    <xf numFmtId="176" fontId="5" fillId="5" borderId="3" xfId="0" applyNumberFormat="1" applyFont="1" applyFill="1" applyBorder="1" applyAlignment="1" applyProtection="1">
      <alignment horizontal="right" vertical="center"/>
    </xf>
    <xf numFmtId="182" fontId="5" fillId="6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4" fillId="4" borderId="6" xfId="0" applyNumberFormat="1" applyFont="1" applyFill="1" applyBorder="1">
      <alignment vertical="center"/>
    </xf>
    <xf numFmtId="176" fontId="4" fillId="4" borderId="6" xfId="0" applyNumberFormat="1" applyFont="1" applyFill="1" applyBorder="1">
      <alignment vertical="center"/>
    </xf>
    <xf numFmtId="176" fontId="4" fillId="4" borderId="6" xfId="0" applyNumberFormat="1" applyFont="1" applyFill="1" applyBorder="1" applyAlignment="1">
      <alignment horizontal="right" vertical="center"/>
    </xf>
    <xf numFmtId="179" fontId="4" fillId="4" borderId="6" xfId="0" applyNumberFormat="1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right" vertical="center"/>
    </xf>
    <xf numFmtId="177" fontId="7" fillId="8" borderId="6" xfId="0" applyNumberFormat="1" applyFont="1" applyFill="1" applyBorder="1">
      <alignment vertical="center"/>
    </xf>
    <xf numFmtId="0" fontId="7" fillId="8" borderId="5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316230</xdr:rowOff>
    </xdr:to>
    <xdr:sp macro="" textlink="">
      <xdr:nvSpPr>
        <xdr:cNvPr id="3" name="左矢印 2"/>
        <xdr:cNvSpPr/>
      </xdr:nvSpPr>
      <xdr:spPr>
        <a:xfrm rot="17458359">
          <a:off x="1582102" y="461963"/>
          <a:ext cx="619125" cy="48006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266700</xdr:colOff>
      <xdr:row>1</xdr:row>
      <xdr:rowOff>209550</xdr:rowOff>
    </xdr:from>
    <xdr:to>
      <xdr:col>9</xdr:col>
      <xdr:colOff>123825</xdr:colOff>
      <xdr:row>4</xdr:row>
      <xdr:rowOff>219075</xdr:rowOff>
    </xdr:to>
    <xdr:sp macro="" textlink="">
      <xdr:nvSpPr>
        <xdr:cNvPr id="2" name="角丸四角形吹き出し 1"/>
        <xdr:cNvSpPr/>
      </xdr:nvSpPr>
      <xdr:spPr>
        <a:xfrm>
          <a:off x="7067550" y="523875"/>
          <a:ext cx="3286125" cy="952500"/>
        </a:xfrm>
        <a:prstGeom prst="wedgeRoundRectCallout">
          <a:avLst>
            <a:gd name="adj1" fmla="val -64021"/>
            <a:gd name="adj2" fmla="val -85839"/>
            <a:gd name="adj3" fmla="val 16667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入力項目に数字を入れると</a:t>
          </a:r>
          <a:endParaRPr kumimoji="1" lang="en-US" altLang="ja-JP" sz="12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「収支」シートに自動反映！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tabSelected="1" workbookViewId="0">
      <pane ySplit="1" topLeftCell="A2" activePane="bottomLeft" state="frozen"/>
      <selection pane="bottomLeft" activeCell="C7" sqref="C7"/>
    </sheetView>
  </sheetViews>
  <sheetFormatPr defaultRowHeight="16.5" x14ac:dyDescent="0.15"/>
  <cols>
    <col min="1" max="1" width="20.625" style="6" customWidth="1"/>
    <col min="2" max="2" width="40.625" style="6" customWidth="1"/>
    <col min="3" max="3" width="20.625" style="6" customWidth="1"/>
    <col min="4" max="4" width="7.375" style="5" customWidth="1"/>
    <col min="5" max="16384" width="9" style="4"/>
  </cols>
  <sheetData>
    <row r="1" spans="1:4" ht="24.95" customHeight="1" x14ac:dyDescent="0.15">
      <c r="A1" s="41" t="s">
        <v>68</v>
      </c>
      <c r="B1" s="41" t="s">
        <v>66</v>
      </c>
      <c r="C1" s="42" t="s">
        <v>36</v>
      </c>
      <c r="D1" s="42"/>
    </row>
    <row r="2" spans="1:4" ht="24.95" customHeight="1" x14ac:dyDescent="0.15">
      <c r="A2" s="16" t="s">
        <v>4</v>
      </c>
      <c r="B2" s="16"/>
      <c r="C2" s="17"/>
      <c r="D2" s="18" t="s">
        <v>5</v>
      </c>
    </row>
    <row r="3" spans="1:4" ht="24.95" customHeight="1" x14ac:dyDescent="0.15">
      <c r="A3" s="16" t="s">
        <v>3</v>
      </c>
      <c r="B3" s="16" t="s">
        <v>37</v>
      </c>
      <c r="C3" s="17"/>
      <c r="D3" s="18" t="s">
        <v>6</v>
      </c>
    </row>
    <row r="4" spans="1:4" ht="24.95" customHeight="1" x14ac:dyDescent="0.15">
      <c r="A4" s="16" t="s">
        <v>29</v>
      </c>
      <c r="B4" s="16" t="s">
        <v>38</v>
      </c>
      <c r="C4" s="19"/>
      <c r="D4" s="18" t="s">
        <v>45</v>
      </c>
    </row>
    <row r="5" spans="1:4" ht="24.95" customHeight="1" x14ac:dyDescent="0.15">
      <c r="A5" s="16" t="s">
        <v>30</v>
      </c>
      <c r="B5" s="16"/>
      <c r="C5" s="20"/>
      <c r="D5" s="18" t="s">
        <v>7</v>
      </c>
    </row>
    <row r="6" spans="1:4" ht="24.95" customHeight="1" x14ac:dyDescent="0.15">
      <c r="A6" s="16" t="s">
        <v>31</v>
      </c>
      <c r="B6" s="16"/>
      <c r="C6" s="20"/>
      <c r="D6" s="18" t="s">
        <v>7</v>
      </c>
    </row>
    <row r="7" spans="1:4" ht="24.95" customHeight="1" x14ac:dyDescent="0.15">
      <c r="A7" s="16" t="s">
        <v>25</v>
      </c>
      <c r="B7" s="16" t="s">
        <v>39</v>
      </c>
      <c r="C7" s="21"/>
      <c r="D7" s="18" t="s">
        <v>20</v>
      </c>
    </row>
    <row r="8" spans="1:4" ht="24.95" customHeight="1" x14ac:dyDescent="0.15">
      <c r="A8" s="16" t="s">
        <v>26</v>
      </c>
      <c r="B8" s="16" t="s">
        <v>40</v>
      </c>
      <c r="C8" s="21"/>
      <c r="D8" s="18" t="s">
        <v>20</v>
      </c>
    </row>
    <row r="9" spans="1:4" ht="24.95" customHeight="1" x14ac:dyDescent="0.15">
      <c r="A9" s="16" t="s">
        <v>23</v>
      </c>
      <c r="B9" s="16" t="s">
        <v>46</v>
      </c>
      <c r="C9" s="22"/>
      <c r="D9" s="18" t="s">
        <v>45</v>
      </c>
    </row>
    <row r="10" spans="1:4" ht="24.95" customHeight="1" x14ac:dyDescent="0.15">
      <c r="A10" s="16" t="s">
        <v>41</v>
      </c>
      <c r="B10" s="16" t="s">
        <v>47</v>
      </c>
      <c r="C10" s="22"/>
      <c r="D10" s="18" t="s">
        <v>21</v>
      </c>
    </row>
    <row r="11" spans="1:4" ht="24.95" customHeight="1" x14ac:dyDescent="0.15">
      <c r="A11" s="16" t="s">
        <v>27</v>
      </c>
      <c r="B11" s="16" t="s">
        <v>48</v>
      </c>
      <c r="C11" s="22"/>
      <c r="D11" s="18" t="s">
        <v>45</v>
      </c>
    </row>
    <row r="12" spans="1:4" ht="24.95" customHeight="1" x14ac:dyDescent="0.15">
      <c r="A12" s="16" t="s">
        <v>42</v>
      </c>
      <c r="B12" s="16" t="s">
        <v>49</v>
      </c>
      <c r="C12" s="22"/>
      <c r="D12" s="18" t="s">
        <v>21</v>
      </c>
    </row>
    <row r="13" spans="1:4" ht="24.95" customHeight="1" x14ac:dyDescent="0.15">
      <c r="A13" s="16" t="s">
        <v>24</v>
      </c>
      <c r="B13" s="16" t="s">
        <v>50</v>
      </c>
      <c r="C13" s="22"/>
      <c r="D13" s="18" t="s">
        <v>45</v>
      </c>
    </row>
    <row r="14" spans="1:4" ht="24.95" customHeight="1" x14ac:dyDescent="0.15">
      <c r="A14" s="16" t="s">
        <v>43</v>
      </c>
      <c r="B14" s="16" t="s">
        <v>51</v>
      </c>
      <c r="C14" s="22"/>
      <c r="D14" s="18" t="s">
        <v>21</v>
      </c>
    </row>
    <row r="15" spans="1:4" ht="24.95" customHeight="1" x14ac:dyDescent="0.15">
      <c r="A15" s="16" t="s">
        <v>28</v>
      </c>
      <c r="B15" s="16" t="s">
        <v>52</v>
      </c>
      <c r="C15" s="22"/>
      <c r="D15" s="18" t="s">
        <v>45</v>
      </c>
    </row>
    <row r="16" spans="1:4" ht="24.95" customHeight="1" x14ac:dyDescent="0.15">
      <c r="A16" s="16" t="s">
        <v>44</v>
      </c>
      <c r="B16" s="16" t="s">
        <v>53</v>
      </c>
      <c r="C16" s="22"/>
      <c r="D16" s="18" t="s">
        <v>21</v>
      </c>
    </row>
    <row r="17" spans="1:4" ht="24.95" customHeight="1" x14ac:dyDescent="0.15">
      <c r="A17" s="16" t="s">
        <v>11</v>
      </c>
      <c r="B17" s="16" t="s">
        <v>55</v>
      </c>
      <c r="C17" s="23"/>
      <c r="D17" s="18" t="s">
        <v>35</v>
      </c>
    </row>
    <row r="18" spans="1:4" ht="24.95" customHeight="1" x14ac:dyDescent="0.15">
      <c r="A18" s="16" t="s">
        <v>12</v>
      </c>
      <c r="B18" s="16" t="s">
        <v>56</v>
      </c>
      <c r="C18" s="23"/>
      <c r="D18" s="18" t="s">
        <v>20</v>
      </c>
    </row>
    <row r="19" spans="1:4" ht="24.95" customHeight="1" x14ac:dyDescent="0.15">
      <c r="A19" s="16" t="s">
        <v>13</v>
      </c>
      <c r="B19" s="16" t="s">
        <v>54</v>
      </c>
      <c r="C19" s="24">
        <f>C32</f>
        <v>0</v>
      </c>
      <c r="D19" s="18" t="s">
        <v>20</v>
      </c>
    </row>
    <row r="20" spans="1:4" ht="24.95" customHeight="1" x14ac:dyDescent="0.15">
      <c r="A20" s="16" t="s">
        <v>32</v>
      </c>
      <c r="B20" s="16" t="s">
        <v>57</v>
      </c>
      <c r="C20" s="23"/>
      <c r="D20" s="18" t="s">
        <v>20</v>
      </c>
    </row>
    <row r="21" spans="1:4" ht="24.95" customHeight="1" x14ac:dyDescent="0.15">
      <c r="A21" s="16" t="s">
        <v>0</v>
      </c>
      <c r="B21" s="16"/>
      <c r="C21" s="23"/>
      <c r="D21" s="18" t="s">
        <v>20</v>
      </c>
    </row>
    <row r="22" spans="1:4" ht="24.95" customHeight="1" x14ac:dyDescent="0.15">
      <c r="A22" s="16" t="s">
        <v>2</v>
      </c>
      <c r="B22" s="16"/>
      <c r="C22" s="23"/>
      <c r="D22" s="18" t="s">
        <v>20</v>
      </c>
    </row>
    <row r="23" spans="1:4" ht="24.95" customHeight="1" x14ac:dyDescent="0.15">
      <c r="A23" s="16" t="s">
        <v>1</v>
      </c>
      <c r="B23" s="16"/>
      <c r="C23" s="23"/>
      <c r="D23" s="18" t="s">
        <v>20</v>
      </c>
    </row>
    <row r="24" spans="1:4" ht="24.95" customHeight="1" x14ac:dyDescent="0.15">
      <c r="A24" s="25"/>
      <c r="B24" s="16" t="s">
        <v>67</v>
      </c>
      <c r="C24" s="23"/>
      <c r="D24" s="18" t="s">
        <v>20</v>
      </c>
    </row>
    <row r="25" spans="1:4" ht="24.95" customHeight="1" x14ac:dyDescent="0.15">
      <c r="A25" s="25"/>
      <c r="B25" s="16" t="s">
        <v>67</v>
      </c>
      <c r="C25" s="23"/>
      <c r="D25" s="18" t="s">
        <v>20</v>
      </c>
    </row>
    <row r="26" spans="1:4" ht="24.95" customHeight="1" x14ac:dyDescent="0.15">
      <c r="A26" s="25"/>
      <c r="B26" s="16" t="s">
        <v>67</v>
      </c>
      <c r="C26" s="23"/>
      <c r="D26" s="18" t="s">
        <v>20</v>
      </c>
    </row>
    <row r="27" spans="1:4" ht="24.95" customHeight="1" x14ac:dyDescent="0.15">
      <c r="A27" s="16" t="s">
        <v>34</v>
      </c>
      <c r="B27" s="16"/>
      <c r="C27" s="23"/>
      <c r="D27" s="18" t="s">
        <v>20</v>
      </c>
    </row>
    <row r="28" spans="1:4" ht="24.95" customHeight="1" x14ac:dyDescent="0.15">
      <c r="A28" s="16" t="s">
        <v>58</v>
      </c>
      <c r="B28" s="16"/>
      <c r="C28" s="21"/>
      <c r="D28" s="18" t="s">
        <v>20</v>
      </c>
    </row>
    <row r="29" spans="1:4" ht="24.95" customHeight="1" x14ac:dyDescent="0.15">
      <c r="A29" s="16" t="s">
        <v>59</v>
      </c>
      <c r="B29" s="26"/>
      <c r="C29" s="21"/>
      <c r="D29" s="18" t="s">
        <v>64</v>
      </c>
    </row>
    <row r="30" spans="1:4" ht="24.95" customHeight="1" x14ac:dyDescent="0.15">
      <c r="A30" s="16" t="s">
        <v>60</v>
      </c>
      <c r="B30" s="26"/>
      <c r="C30" s="27"/>
      <c r="D30" s="18" t="s">
        <v>45</v>
      </c>
    </row>
    <row r="31" spans="1:4" ht="24.95" customHeight="1" x14ac:dyDescent="0.15">
      <c r="A31" s="16" t="s">
        <v>61</v>
      </c>
      <c r="B31" s="26"/>
      <c r="C31" s="28" t="str">
        <f>IF(C28="","",ROUNDDOWN(C28/(C29*12),-2))</f>
        <v/>
      </c>
      <c r="D31" s="18" t="s">
        <v>20</v>
      </c>
    </row>
    <row r="32" spans="1:4" ht="24.95" customHeight="1" x14ac:dyDescent="0.15">
      <c r="A32" s="16" t="s">
        <v>62</v>
      </c>
      <c r="B32" s="26"/>
      <c r="C32" s="24">
        <f>C28*C30*(1/100)*(30/365)</f>
        <v>0</v>
      </c>
      <c r="D32" s="18" t="s">
        <v>20</v>
      </c>
    </row>
    <row r="33" spans="1:4" ht="24.95" customHeight="1" x14ac:dyDescent="0.15">
      <c r="A33" s="26" t="s">
        <v>69</v>
      </c>
      <c r="B33" s="26" t="s">
        <v>70</v>
      </c>
      <c r="C33" s="29"/>
      <c r="D33" s="18"/>
    </row>
    <row r="34" spans="1:4" x14ac:dyDescent="0.15">
      <c r="A34" s="3"/>
      <c r="B34" s="8"/>
      <c r="C34" s="9"/>
      <c r="D34" s="3"/>
    </row>
    <row r="35" spans="1:4" x14ac:dyDescent="0.15">
      <c r="A35" s="3"/>
      <c r="B35" s="8"/>
      <c r="C35" s="9"/>
      <c r="D35" s="3"/>
    </row>
    <row r="36" spans="1:4" x14ac:dyDescent="0.15">
      <c r="A36" s="4"/>
      <c r="B36" s="8"/>
      <c r="C36" s="4"/>
      <c r="D36" s="3"/>
    </row>
    <row r="37" spans="1:4" x14ac:dyDescent="0.15">
      <c r="A37" s="4"/>
      <c r="B37" s="4"/>
      <c r="C37" s="4"/>
      <c r="D37" s="3"/>
    </row>
    <row r="38" spans="1:4" x14ac:dyDescent="0.15">
      <c r="A38" s="4"/>
      <c r="B38" s="4"/>
      <c r="C38" s="4"/>
      <c r="D38" s="3"/>
    </row>
    <row r="39" spans="1:4" x14ac:dyDescent="0.15">
      <c r="A39" s="4"/>
      <c r="B39" s="4"/>
      <c r="C39" s="3"/>
      <c r="D39" s="3"/>
    </row>
    <row r="40" spans="1:4" x14ac:dyDescent="0.15">
      <c r="A40" s="3"/>
      <c r="B40" s="4"/>
      <c r="C40" s="10"/>
      <c r="D40" s="3"/>
    </row>
    <row r="41" spans="1:4" x14ac:dyDescent="0.15">
      <c r="A41" s="3"/>
      <c r="B41" s="4"/>
      <c r="C41" s="4"/>
      <c r="D41" s="3"/>
    </row>
    <row r="42" spans="1:4" x14ac:dyDescent="0.15">
      <c r="A42" s="5"/>
      <c r="B42" s="11"/>
      <c r="C42" s="12"/>
    </row>
    <row r="43" spans="1:4" x14ac:dyDescent="0.15">
      <c r="A43" s="5"/>
      <c r="B43" s="13"/>
      <c r="C43" s="14"/>
    </row>
    <row r="44" spans="1:4" x14ac:dyDescent="0.15">
      <c r="A44" s="5"/>
      <c r="B44" s="13"/>
      <c r="C44" s="12"/>
    </row>
    <row r="45" spans="1:4" x14ac:dyDescent="0.15">
      <c r="A45" s="5"/>
      <c r="B45" s="13"/>
      <c r="C45" s="14"/>
    </row>
    <row r="46" spans="1:4" x14ac:dyDescent="0.15">
      <c r="A46" s="5"/>
      <c r="B46" s="13"/>
      <c r="C46" s="12"/>
    </row>
    <row r="47" spans="1:4" x14ac:dyDescent="0.15">
      <c r="A47" s="5"/>
      <c r="B47" s="13"/>
      <c r="C47" s="12"/>
    </row>
    <row r="48" spans="1:4" x14ac:dyDescent="0.15">
      <c r="A48" s="5"/>
      <c r="B48" s="13"/>
      <c r="C48" s="12"/>
    </row>
    <row r="49" spans="1:3" x14ac:dyDescent="0.15">
      <c r="B49" s="13"/>
    </row>
    <row r="50" spans="1:3" x14ac:dyDescent="0.15">
      <c r="B50" s="13"/>
    </row>
    <row r="51" spans="1:3" x14ac:dyDescent="0.15">
      <c r="B51" s="13"/>
      <c r="C51" s="5"/>
    </row>
    <row r="52" spans="1:3" x14ac:dyDescent="0.15">
      <c r="A52" s="5"/>
      <c r="B52" s="13"/>
      <c r="C52" s="14"/>
    </row>
    <row r="53" spans="1:3" x14ac:dyDescent="0.15">
      <c r="A53" s="5"/>
      <c r="B53" s="13"/>
    </row>
    <row r="54" spans="1:3" x14ac:dyDescent="0.15">
      <c r="A54" s="5"/>
      <c r="B54" s="13"/>
      <c r="C54" s="12"/>
    </row>
    <row r="55" spans="1:3" x14ac:dyDescent="0.15">
      <c r="A55" s="5"/>
      <c r="B55" s="13"/>
      <c r="C55" s="14"/>
    </row>
    <row r="56" spans="1:3" x14ac:dyDescent="0.15">
      <c r="A56" s="5"/>
      <c r="B56" s="13"/>
      <c r="C56" s="12"/>
    </row>
    <row r="57" spans="1:3" x14ac:dyDescent="0.15">
      <c r="A57" s="5"/>
      <c r="B57" s="13"/>
      <c r="C57" s="14"/>
    </row>
    <row r="58" spans="1:3" x14ac:dyDescent="0.15">
      <c r="A58" s="5"/>
      <c r="B58" s="13"/>
      <c r="C58" s="12"/>
    </row>
    <row r="59" spans="1:3" x14ac:dyDescent="0.15">
      <c r="A59" s="5"/>
      <c r="B59" s="13"/>
      <c r="C59" s="12"/>
    </row>
    <row r="60" spans="1:3" x14ac:dyDescent="0.15">
      <c r="A60" s="5"/>
      <c r="B60" s="13"/>
      <c r="C60" s="12"/>
    </row>
    <row r="61" spans="1:3" x14ac:dyDescent="0.15">
      <c r="B61" s="13"/>
    </row>
    <row r="62" spans="1:3" x14ac:dyDescent="0.15">
      <c r="B62" s="13"/>
    </row>
    <row r="63" spans="1:3" x14ac:dyDescent="0.15">
      <c r="A63" s="5"/>
      <c r="B63" s="13"/>
      <c r="C63" s="12"/>
    </row>
    <row r="64" spans="1:3" x14ac:dyDescent="0.15">
      <c r="A64" s="5"/>
      <c r="C64" s="12"/>
    </row>
    <row r="65" spans="1:3" ht="17.25" x14ac:dyDescent="0.15">
      <c r="A65" s="7"/>
      <c r="C65" s="15"/>
    </row>
    <row r="67" spans="1:3" x14ac:dyDescent="0.15">
      <c r="A67" s="5"/>
      <c r="C67" s="12"/>
    </row>
    <row r="68" spans="1:3" x14ac:dyDescent="0.15">
      <c r="A68" s="5"/>
      <c r="C68" s="12"/>
    </row>
    <row r="69" spans="1:3" ht="17.25" x14ac:dyDescent="0.15">
      <c r="A69" s="7"/>
      <c r="C69" s="15"/>
    </row>
    <row r="71" spans="1:3" x14ac:dyDescent="0.15">
      <c r="A71" s="5"/>
      <c r="C71" s="12"/>
    </row>
    <row r="72" spans="1:3" x14ac:dyDescent="0.15">
      <c r="A72" s="5"/>
      <c r="C72" s="12"/>
    </row>
    <row r="73" spans="1:3" ht="17.25" x14ac:dyDescent="0.15">
      <c r="A73" s="7"/>
      <c r="C73" s="15"/>
    </row>
  </sheetData>
  <sheetProtection sheet="1" objects="1" scenarios="1"/>
  <mergeCells count="1">
    <mergeCell ref="C1:D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activeCell="B27" sqref="B27"/>
    </sheetView>
  </sheetViews>
  <sheetFormatPr defaultColWidth="8.875" defaultRowHeight="19.5" x14ac:dyDescent="0.15"/>
  <cols>
    <col min="1" max="1" width="10.625" style="31" customWidth="1"/>
    <col min="2" max="3" width="25.625" style="31" customWidth="1"/>
    <col min="4" max="4" width="5.25" style="2" customWidth="1"/>
    <col min="5" max="5" width="8.875" style="1"/>
    <col min="6" max="6" width="10.625" style="31" customWidth="1"/>
    <col min="7" max="8" width="25.625" style="31" customWidth="1"/>
    <col min="9" max="9" width="5.25" style="2" customWidth="1"/>
    <col min="10" max="16384" width="8.875" style="1"/>
  </cols>
  <sheetData>
    <row r="1" spans="1:9" s="31" customFormat="1" ht="24.95" customHeight="1" thickBot="1" x14ac:dyDescent="0.2">
      <c r="A1" s="45" t="s">
        <v>71</v>
      </c>
      <c r="B1" s="46"/>
      <c r="C1" s="46"/>
      <c r="D1" s="47"/>
      <c r="F1" s="45" t="s">
        <v>72</v>
      </c>
      <c r="G1" s="46"/>
      <c r="H1" s="46"/>
      <c r="I1" s="47"/>
    </row>
    <row r="2" spans="1:9" s="32" customFormat="1" ht="24.95" customHeight="1" x14ac:dyDescent="0.15">
      <c r="A2" s="30"/>
      <c r="B2" s="30"/>
      <c r="C2" s="30"/>
      <c r="D2" s="30"/>
      <c r="F2" s="30"/>
      <c r="G2" s="30"/>
      <c r="H2" s="30"/>
      <c r="I2" s="30"/>
    </row>
    <row r="3" spans="1:9" ht="24.95" customHeight="1" x14ac:dyDescent="0.15">
      <c r="A3" s="43" t="s">
        <v>8</v>
      </c>
      <c r="B3" s="44"/>
      <c r="C3" s="33">
        <f>(シミューレーション!C7*シミューレーション!C3*シミューレーション!C9*(1/100)*シミューレーション!C10*シミューレーション!C5)+(シミューレーション!C8*シミューレーション!C3*シミューレーション!C11*(1/100)*シミューレーション!C12*シミューレーション!C5)+(シミューレーション!C7*シミューレーション!C3*シミューレーション!C13*(1/100)*シミューレーション!C14*シミューレーション!C6)+(シミューレーション!C8*シミューレーション!C3*シミューレーション!C15*(1/100)*シミューレーション!C16*シミューレーション!C6)</f>
        <v>0</v>
      </c>
      <c r="D3" s="37" t="s">
        <v>63</v>
      </c>
      <c r="F3" s="43" t="s">
        <v>8</v>
      </c>
      <c r="G3" s="44"/>
      <c r="H3" s="33">
        <f>C3*シミューレーション!$C$33</f>
        <v>0</v>
      </c>
      <c r="I3" s="37" t="s">
        <v>20</v>
      </c>
    </row>
    <row r="4" spans="1:9" ht="24.95" customHeight="1" x14ac:dyDescent="0.15">
      <c r="A4" s="43" t="s">
        <v>9</v>
      </c>
      <c r="B4" s="44"/>
      <c r="C4" s="33">
        <f>C3*シミューレーション!C4*(1/100)</f>
        <v>0</v>
      </c>
      <c r="D4" s="37" t="s">
        <v>63</v>
      </c>
      <c r="F4" s="43" t="s">
        <v>9</v>
      </c>
      <c r="G4" s="44"/>
      <c r="H4" s="33">
        <f>C4*シミューレーション!$C$33</f>
        <v>0</v>
      </c>
      <c r="I4" s="37" t="s">
        <v>20</v>
      </c>
    </row>
    <row r="5" spans="1:9" ht="24.95" customHeight="1" x14ac:dyDescent="0.15">
      <c r="A5" s="43" t="s">
        <v>14</v>
      </c>
      <c r="B5" s="44"/>
      <c r="C5" s="33">
        <f>C3-C4</f>
        <v>0</v>
      </c>
      <c r="D5" s="37" t="s">
        <v>63</v>
      </c>
      <c r="F5" s="43" t="s">
        <v>14</v>
      </c>
      <c r="G5" s="44"/>
      <c r="H5" s="33">
        <f>H3-H4</f>
        <v>0</v>
      </c>
      <c r="I5" s="37" t="s">
        <v>20</v>
      </c>
    </row>
    <row r="6" spans="1:9" ht="24.95" customHeight="1" x14ac:dyDescent="0.15">
      <c r="A6" s="48" t="s">
        <v>10</v>
      </c>
      <c r="B6" s="38" t="s">
        <v>11</v>
      </c>
      <c r="C6" s="33">
        <f>シミューレーション!C17</f>
        <v>0</v>
      </c>
      <c r="D6" s="37" t="s">
        <v>63</v>
      </c>
      <c r="F6" s="48" t="s">
        <v>10</v>
      </c>
      <c r="G6" s="38" t="s">
        <v>11</v>
      </c>
      <c r="H6" s="33">
        <f>C6*シミューレーション!$C$33</f>
        <v>0</v>
      </c>
      <c r="I6" s="37" t="s">
        <v>20</v>
      </c>
    </row>
    <row r="7" spans="1:9" ht="24.95" customHeight="1" x14ac:dyDescent="0.15">
      <c r="A7" s="49"/>
      <c r="B7" s="38" t="s">
        <v>12</v>
      </c>
      <c r="C7" s="33">
        <f>シミューレーション!C18</f>
        <v>0</v>
      </c>
      <c r="D7" s="37" t="s">
        <v>63</v>
      </c>
      <c r="F7" s="49"/>
      <c r="G7" s="38" t="s">
        <v>12</v>
      </c>
      <c r="H7" s="33">
        <f>C7</f>
        <v>0</v>
      </c>
      <c r="I7" s="37" t="s">
        <v>20</v>
      </c>
    </row>
    <row r="8" spans="1:9" ht="24.95" customHeight="1" x14ac:dyDescent="0.15">
      <c r="A8" s="49"/>
      <c r="B8" s="38" t="s">
        <v>13</v>
      </c>
      <c r="C8" s="33">
        <f>シミューレーション!C19</f>
        <v>0</v>
      </c>
      <c r="D8" s="37" t="s">
        <v>63</v>
      </c>
      <c r="F8" s="49"/>
      <c r="G8" s="38" t="s">
        <v>13</v>
      </c>
      <c r="H8" s="33">
        <f>C8</f>
        <v>0</v>
      </c>
      <c r="I8" s="37" t="s">
        <v>20</v>
      </c>
    </row>
    <row r="9" spans="1:9" ht="24.95" customHeight="1" x14ac:dyDescent="0.15">
      <c r="A9" s="49"/>
      <c r="B9" s="38" t="s">
        <v>32</v>
      </c>
      <c r="C9" s="33">
        <f>シミューレーション!C20</f>
        <v>0</v>
      </c>
      <c r="D9" s="37" t="s">
        <v>63</v>
      </c>
      <c r="F9" s="49"/>
      <c r="G9" s="38" t="s">
        <v>32</v>
      </c>
      <c r="H9" s="33">
        <f>C9*シミューレーション!$C$33</f>
        <v>0</v>
      </c>
      <c r="I9" s="37" t="s">
        <v>20</v>
      </c>
    </row>
    <row r="10" spans="1:9" ht="24.95" customHeight="1" x14ac:dyDescent="0.15">
      <c r="A10" s="49"/>
      <c r="B10" s="38" t="s">
        <v>0</v>
      </c>
      <c r="C10" s="33">
        <f>シミューレーション!C21</f>
        <v>0</v>
      </c>
      <c r="D10" s="37" t="s">
        <v>63</v>
      </c>
      <c r="F10" s="49"/>
      <c r="G10" s="38" t="s">
        <v>0</v>
      </c>
      <c r="H10" s="33">
        <f>C10</f>
        <v>0</v>
      </c>
      <c r="I10" s="37" t="s">
        <v>20</v>
      </c>
    </row>
    <row r="11" spans="1:9" ht="24.95" customHeight="1" x14ac:dyDescent="0.15">
      <c r="A11" s="49"/>
      <c r="B11" s="38" t="s">
        <v>2</v>
      </c>
      <c r="C11" s="33">
        <f>シミューレーション!C22</f>
        <v>0</v>
      </c>
      <c r="D11" s="37" t="s">
        <v>63</v>
      </c>
      <c r="F11" s="49"/>
      <c r="G11" s="38" t="s">
        <v>2</v>
      </c>
      <c r="H11" s="33">
        <f>C11*シミューレーション!$C$33</f>
        <v>0</v>
      </c>
      <c r="I11" s="37" t="s">
        <v>20</v>
      </c>
    </row>
    <row r="12" spans="1:9" ht="24.95" customHeight="1" x14ac:dyDescent="0.15">
      <c r="A12" s="49"/>
      <c r="B12" s="38" t="s">
        <v>1</v>
      </c>
      <c r="C12" s="33">
        <f>シミューレーション!C23</f>
        <v>0</v>
      </c>
      <c r="D12" s="37" t="s">
        <v>63</v>
      </c>
      <c r="F12" s="49"/>
      <c r="G12" s="38" t="s">
        <v>1</v>
      </c>
      <c r="H12" s="33">
        <f>C12*シミューレーション!$C$33</f>
        <v>0</v>
      </c>
      <c r="I12" s="37" t="s">
        <v>20</v>
      </c>
    </row>
    <row r="13" spans="1:9" ht="24.95" customHeight="1" x14ac:dyDescent="0.15">
      <c r="A13" s="49"/>
      <c r="B13" s="38" t="str">
        <f>IF(シミューレーション!A24="","",シミューレーション!A24)</f>
        <v/>
      </c>
      <c r="C13" s="33">
        <f>シミューレーション!C24</f>
        <v>0</v>
      </c>
      <c r="D13" s="37" t="s">
        <v>63</v>
      </c>
      <c r="F13" s="49"/>
      <c r="G13" s="38" t="str">
        <f>IF(シミューレーション!F24="","",シミューレーション!F24)</f>
        <v/>
      </c>
      <c r="H13" s="33">
        <f>C13*シミューレーション!$C$33</f>
        <v>0</v>
      </c>
      <c r="I13" s="37" t="s">
        <v>20</v>
      </c>
    </row>
    <row r="14" spans="1:9" ht="24.95" customHeight="1" x14ac:dyDescent="0.15">
      <c r="A14" s="49"/>
      <c r="B14" s="38" t="str">
        <f>IF(シミューレーション!A25="","",シミューレーション!A25)</f>
        <v/>
      </c>
      <c r="C14" s="33">
        <f>シミューレーション!C25</f>
        <v>0</v>
      </c>
      <c r="D14" s="37" t="s">
        <v>63</v>
      </c>
      <c r="F14" s="49"/>
      <c r="G14" s="38" t="str">
        <f>IF(シミューレーション!F25="","",シミューレーション!F25)</f>
        <v/>
      </c>
      <c r="H14" s="33">
        <f>C14*シミューレーション!$C$33</f>
        <v>0</v>
      </c>
      <c r="I14" s="37" t="s">
        <v>20</v>
      </c>
    </row>
    <row r="15" spans="1:9" ht="24.95" customHeight="1" x14ac:dyDescent="0.15">
      <c r="A15" s="49"/>
      <c r="B15" s="38" t="str">
        <f>IF(シミューレーション!A26="","",シミューレーション!A26)</f>
        <v/>
      </c>
      <c r="C15" s="33">
        <f>シミューレーション!C26</f>
        <v>0</v>
      </c>
      <c r="D15" s="37" t="s">
        <v>63</v>
      </c>
      <c r="F15" s="49"/>
      <c r="G15" s="38" t="str">
        <f>IF(シミューレーション!F26="","",シミューレーション!F26)</f>
        <v/>
      </c>
      <c r="H15" s="33">
        <f>C15*シミューレーション!$C$33</f>
        <v>0</v>
      </c>
      <c r="I15" s="37" t="s">
        <v>20</v>
      </c>
    </row>
    <row r="16" spans="1:9" ht="24.95" customHeight="1" x14ac:dyDescent="0.15">
      <c r="A16" s="50"/>
      <c r="B16" s="38" t="s">
        <v>33</v>
      </c>
      <c r="C16" s="33">
        <f>シミューレーション!C27</f>
        <v>0</v>
      </c>
      <c r="D16" s="37" t="s">
        <v>63</v>
      </c>
      <c r="F16" s="50"/>
      <c r="G16" s="38" t="s">
        <v>33</v>
      </c>
      <c r="H16" s="33">
        <f>C16*シミューレーション!$C$33</f>
        <v>0</v>
      </c>
      <c r="I16" s="37" t="s">
        <v>20</v>
      </c>
    </row>
    <row r="17" spans="1:9" ht="24.95" customHeight="1" x14ac:dyDescent="0.15">
      <c r="A17" s="43" t="s">
        <v>15</v>
      </c>
      <c r="B17" s="44"/>
      <c r="C17" s="39">
        <f>SUM(C6:C16)</f>
        <v>0</v>
      </c>
      <c r="D17" s="40" t="s">
        <v>63</v>
      </c>
      <c r="F17" s="43" t="s">
        <v>15</v>
      </c>
      <c r="G17" s="44"/>
      <c r="H17" s="39">
        <f>SUM(H6:H16)</f>
        <v>0</v>
      </c>
      <c r="I17" s="40" t="s">
        <v>20</v>
      </c>
    </row>
    <row r="18" spans="1:9" ht="24.95" customHeight="1" x14ac:dyDescent="0.15">
      <c r="A18" s="43" t="s">
        <v>16</v>
      </c>
      <c r="B18" s="44"/>
      <c r="C18" s="33">
        <f>C5-C17</f>
        <v>0</v>
      </c>
      <c r="D18" s="37" t="s">
        <v>63</v>
      </c>
      <c r="F18" s="43" t="s">
        <v>16</v>
      </c>
      <c r="G18" s="44"/>
      <c r="H18" s="33">
        <f>H5-H17</f>
        <v>0</v>
      </c>
      <c r="I18" s="37" t="s">
        <v>20</v>
      </c>
    </row>
    <row r="19" spans="1:9" ht="24.95" customHeight="1" x14ac:dyDescent="0.15">
      <c r="A19" s="43" t="s">
        <v>22</v>
      </c>
      <c r="B19" s="44"/>
      <c r="C19" s="34">
        <f>シミューレーション!C28</f>
        <v>0</v>
      </c>
      <c r="D19" s="37" t="s">
        <v>63</v>
      </c>
      <c r="F19" s="1"/>
      <c r="G19" s="1"/>
      <c r="H19" s="1"/>
      <c r="I19" s="1"/>
    </row>
    <row r="20" spans="1:9" ht="24.95" customHeight="1" x14ac:dyDescent="0.15">
      <c r="A20" s="43" t="s">
        <v>17</v>
      </c>
      <c r="B20" s="44"/>
      <c r="C20" s="35">
        <f>シミューレーション!C29</f>
        <v>0</v>
      </c>
      <c r="D20" s="37" t="s">
        <v>64</v>
      </c>
      <c r="F20" s="1"/>
      <c r="G20" s="1"/>
      <c r="H20" s="1"/>
      <c r="I20" s="1"/>
    </row>
    <row r="21" spans="1:9" ht="24.95" customHeight="1" x14ac:dyDescent="0.15">
      <c r="A21" s="43" t="s">
        <v>19</v>
      </c>
      <c r="B21" s="44"/>
      <c r="C21" s="36">
        <f>シミューレーション!C30</f>
        <v>0</v>
      </c>
      <c r="D21" s="37" t="s">
        <v>65</v>
      </c>
      <c r="F21" s="1"/>
      <c r="G21" s="1"/>
      <c r="H21" s="1"/>
      <c r="I21" s="1"/>
    </row>
    <row r="22" spans="1:9" ht="24.95" customHeight="1" x14ac:dyDescent="0.15">
      <c r="A22" s="43" t="s">
        <v>18</v>
      </c>
      <c r="B22" s="44"/>
      <c r="C22" s="34" t="str">
        <f>シミューレーション!C31</f>
        <v/>
      </c>
      <c r="D22" s="37" t="s">
        <v>63</v>
      </c>
      <c r="F22" s="1"/>
      <c r="G22" s="1"/>
      <c r="H22" s="1"/>
      <c r="I22" s="1"/>
    </row>
    <row r="23" spans="1:9" ht="18.600000000000001" customHeight="1" x14ac:dyDescent="0.15"/>
  </sheetData>
  <sheetProtection sheet="1" objects="1" scenarios="1"/>
  <mergeCells count="18">
    <mergeCell ref="A17:B17"/>
    <mergeCell ref="F1:I1"/>
    <mergeCell ref="F3:G3"/>
    <mergeCell ref="F4:G4"/>
    <mergeCell ref="F5:G5"/>
    <mergeCell ref="F6:F16"/>
    <mergeCell ref="F17:G17"/>
    <mergeCell ref="A3:B3"/>
    <mergeCell ref="A4:B4"/>
    <mergeCell ref="A5:B5"/>
    <mergeCell ref="A1:D1"/>
    <mergeCell ref="A6:A16"/>
    <mergeCell ref="F18:G18"/>
    <mergeCell ref="A19:B19"/>
    <mergeCell ref="A20:B20"/>
    <mergeCell ref="A22:B22"/>
    <mergeCell ref="A21:B21"/>
    <mergeCell ref="A18:B18"/>
  </mergeCells>
  <phoneticPr fontId="1"/>
  <printOptions horizontalCentered="1" verticalCentered="1"/>
  <pageMargins left="0.19685039370078741" right="0.19685039370078741" top="0.59055118110236227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シミューレーション</vt:lpstr>
      <vt:lpstr>収支</vt:lpstr>
      <vt:lpstr>収支!Print_Area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和幸</dc:creator>
  <cp:lastModifiedBy>HIROKO HAMANO</cp:lastModifiedBy>
  <cp:lastPrinted>2019-02-01T04:29:48Z</cp:lastPrinted>
  <dcterms:created xsi:type="dcterms:W3CDTF">2017-03-10T08:08:03Z</dcterms:created>
  <dcterms:modified xsi:type="dcterms:W3CDTF">2019-03-01T02:32:55Z</dcterms:modified>
</cp:coreProperties>
</file>